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9345" activeTab="6"/>
  </bookViews>
  <sheets>
    <sheet name="Задание1" sheetId="1" r:id="rId1"/>
    <sheet name="Задание2" sheetId="2" r:id="rId2"/>
    <sheet name="Задание3" sheetId="3" r:id="rId3"/>
    <sheet name="Задание4" sheetId="4" r:id="rId4"/>
    <sheet name="Задание5" sheetId="5" r:id="rId5"/>
    <sheet name="Задание6" sheetId="6" r:id="rId6"/>
    <sheet name="Задание7" sheetId="7" r:id="rId7"/>
  </sheets>
  <definedNames/>
  <calcPr fullCalcOnLoad="1"/>
</workbook>
</file>

<file path=xl/sharedStrings.xml><?xml version="1.0" encoding="utf-8"?>
<sst xmlns="http://schemas.openxmlformats.org/spreadsheetml/2006/main" count="63" uniqueCount="41">
  <si>
    <t>Сумма вклада</t>
  </si>
  <si>
    <t>Ставка(проценты)</t>
  </si>
  <si>
    <t>Срок вклада</t>
  </si>
  <si>
    <t>Простые проценты</t>
  </si>
  <si>
    <t>Сложные проценты</t>
  </si>
  <si>
    <t>Комбинированные проценты</t>
  </si>
  <si>
    <t>Ежегодная выплата</t>
  </si>
  <si>
    <t>Ставка(процент)</t>
  </si>
  <si>
    <t>Сумма вклада при выплате в начале года</t>
  </si>
  <si>
    <t>Сумма вклада при выплате в конце года</t>
  </si>
  <si>
    <t>Сумма</t>
  </si>
  <si>
    <t>Процентная ставка</t>
  </si>
  <si>
    <t>Комбинированные схемы</t>
  </si>
  <si>
    <t>1 платеж</t>
  </si>
  <si>
    <t>2 платеж</t>
  </si>
  <si>
    <t xml:space="preserve"> 1 срок</t>
  </si>
  <si>
    <t>2 срок</t>
  </si>
  <si>
    <t>проценты</t>
  </si>
  <si>
    <t>Срок</t>
  </si>
  <si>
    <t>T1</t>
  </si>
  <si>
    <t>t2</t>
  </si>
  <si>
    <t>Cумма платежей</t>
  </si>
  <si>
    <t>К</t>
  </si>
  <si>
    <t>3 платеж</t>
  </si>
  <si>
    <t>1 срок</t>
  </si>
  <si>
    <t>3 срок</t>
  </si>
  <si>
    <t>срок</t>
  </si>
  <si>
    <t>t1</t>
  </si>
  <si>
    <t>t3</t>
  </si>
  <si>
    <t>k</t>
  </si>
  <si>
    <t>Консолидированный платеж</t>
  </si>
  <si>
    <t>платеж</t>
  </si>
  <si>
    <t>ставка платежей</t>
  </si>
  <si>
    <t>T</t>
  </si>
  <si>
    <t>Долг (БС)</t>
  </si>
  <si>
    <t>Выплата (ПЛТ)</t>
  </si>
  <si>
    <t xml:space="preserve">Остаток=Долг-Выплата </t>
  </si>
  <si>
    <t>№</t>
  </si>
  <si>
    <t>Погашение осн. долга (ОСПЛТ)</t>
  </si>
  <si>
    <t>Погашение процентов (ПРПЛТ)</t>
  </si>
  <si>
    <t>Для расчета общей суммы долга используется функция БС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</si>
</sst>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9" fontId="0" fillId="3" borderId="0" xfId="0" applyNumberFormat="1" applyFill="1" applyAlignment="1">
      <alignment/>
    </xf>
    <xf numFmtId="8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8" fontId="3" fillId="0" borderId="1" xfId="0" applyNumberFormat="1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Задание7!$B$2:$B$7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Задание7!$C$2:$C$7</c:f>
              <c:numCache/>
            </c:numRef>
          </c:val>
        </c:ser>
        <c:axId val="36402604"/>
        <c:axId val="59187981"/>
      </c:barChart>
      <c:catAx>
        <c:axId val="36402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187981"/>
        <c:crosses val="autoZero"/>
        <c:auto val="1"/>
        <c:lblOffset val="100"/>
        <c:noMultiLvlLbl val="0"/>
      </c:catAx>
      <c:valAx>
        <c:axId val="591879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402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10</xdr:row>
      <xdr:rowOff>447675</xdr:rowOff>
    </xdr:from>
    <xdr:to>
      <xdr:col>8</xdr:col>
      <xdr:colOff>428625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3810000" y="2552700"/>
        <a:ext cx="52863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7" sqref="B7"/>
    </sheetView>
  </sheetViews>
  <sheetFormatPr defaultColWidth="9.00390625" defaultRowHeight="12.75"/>
  <cols>
    <col min="1" max="1" width="25.125" style="0" customWidth="1"/>
    <col min="2" max="2" width="10.25390625" style="0" bestFit="1" customWidth="1"/>
  </cols>
  <sheetData>
    <row r="1" spans="1:2" ht="12.75">
      <c r="A1" t="s">
        <v>0</v>
      </c>
      <c r="B1" s="1">
        <v>100000</v>
      </c>
    </row>
    <row r="2" spans="1:2" ht="12.75">
      <c r="A2" t="s">
        <v>1</v>
      </c>
      <c r="B2" s="2">
        <v>0.4</v>
      </c>
    </row>
    <row r="3" spans="1:2" ht="12.75">
      <c r="A3" t="s">
        <v>2</v>
      </c>
      <c r="B3">
        <v>1.5</v>
      </c>
    </row>
    <row r="5" spans="1:2" ht="12.75">
      <c r="A5" t="s">
        <v>3</v>
      </c>
      <c r="B5" s="3">
        <f>B1*(1+B2*B3)</f>
        <v>160000</v>
      </c>
    </row>
    <row r="6" spans="1:2" ht="12.75">
      <c r="A6" t="s">
        <v>4</v>
      </c>
      <c r="B6" s="3">
        <f>B1*(1+B2)^B3</f>
        <v>165650.23392678922</v>
      </c>
    </row>
    <row r="7" spans="1:2" ht="12.75">
      <c r="A7" t="s">
        <v>5</v>
      </c>
      <c r="B7" s="3">
        <f>B1*(1+B2)^1*(1+B2*0.5)</f>
        <v>168000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5" sqref="B5"/>
    </sheetView>
  </sheetViews>
  <sheetFormatPr defaultColWidth="9.00390625" defaultRowHeight="12.75"/>
  <cols>
    <col min="1" max="1" width="37.125" style="0" customWidth="1"/>
    <col min="2" max="2" width="15.00390625" style="0" bestFit="1" customWidth="1"/>
  </cols>
  <sheetData>
    <row r="1" spans="1:2" ht="12.75">
      <c r="A1" t="s">
        <v>6</v>
      </c>
      <c r="B1" s="5">
        <v>10000000</v>
      </c>
    </row>
    <row r="2" spans="1:2" ht="12.75">
      <c r="A2" t="s">
        <v>7</v>
      </c>
      <c r="B2" s="6">
        <v>0.65</v>
      </c>
    </row>
    <row r="3" spans="1:2" ht="12.75">
      <c r="A3" t="s">
        <v>2</v>
      </c>
      <c r="B3" s="4">
        <v>5</v>
      </c>
    </row>
    <row r="5" spans="1:2" ht="12.75">
      <c r="A5" t="s">
        <v>8</v>
      </c>
      <c r="B5" s="7">
        <f>PV(B2,B3,B1,,1)</f>
        <v>-23308980.952356856</v>
      </c>
    </row>
    <row r="6" spans="1:2" ht="12.75">
      <c r="A6" t="s">
        <v>9</v>
      </c>
      <c r="B6" s="7">
        <f>PV(B2,B3,B1,,0)</f>
        <v>-14126655.12264052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6" sqref="B6"/>
    </sheetView>
  </sheetViews>
  <sheetFormatPr defaultColWidth="9.00390625" defaultRowHeight="12.75"/>
  <cols>
    <col min="1" max="1" width="23.625" style="0" customWidth="1"/>
    <col min="2" max="2" width="10.25390625" style="0" bestFit="1" customWidth="1"/>
  </cols>
  <sheetData>
    <row r="1" spans="1:2" ht="12.75">
      <c r="A1" t="s">
        <v>2</v>
      </c>
      <c r="B1">
        <v>2.5</v>
      </c>
    </row>
    <row r="2" spans="1:2" ht="12.75">
      <c r="A2" t="s">
        <v>11</v>
      </c>
      <c r="B2" s="2">
        <v>0.4</v>
      </c>
    </row>
    <row r="3" spans="1:2" ht="12.75">
      <c r="A3" t="s">
        <v>10</v>
      </c>
      <c r="B3" s="1">
        <v>30000000</v>
      </c>
    </row>
    <row r="5" spans="1:2" ht="12.75">
      <c r="A5" t="s">
        <v>4</v>
      </c>
      <c r="B5" s="1">
        <f>B3/(1+B2)^B1</f>
        <v>12936034.511150764</v>
      </c>
    </row>
    <row r="6" spans="1:2" ht="12.75">
      <c r="A6" t="s">
        <v>12</v>
      </c>
      <c r="B6" s="1">
        <f>B3/((1+B2)^2*(1+B2*0.5))</f>
        <v>12755102.04081633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B13" sqref="B13"/>
    </sheetView>
  </sheetViews>
  <sheetFormatPr defaultColWidth="9.00390625" defaultRowHeight="12.75"/>
  <cols>
    <col min="1" max="1" width="27.375" style="0" customWidth="1"/>
    <col min="2" max="2" width="9.625" style="0" bestFit="1" customWidth="1"/>
    <col min="5" max="5" width="10.125" style="0" bestFit="1" customWidth="1"/>
  </cols>
  <sheetData>
    <row r="1" spans="1:5" ht="12.75">
      <c r="A1" t="s">
        <v>13</v>
      </c>
      <c r="B1" s="1">
        <v>100000</v>
      </c>
      <c r="D1" t="s">
        <v>19</v>
      </c>
      <c r="E1" s="10">
        <f>B6-B4</f>
        <v>52</v>
      </c>
    </row>
    <row r="2" spans="1:5" ht="12.75">
      <c r="A2" t="s">
        <v>14</v>
      </c>
      <c r="B2" s="1">
        <v>150000</v>
      </c>
      <c r="D2" t="s">
        <v>20</v>
      </c>
      <c r="E2" s="10">
        <f>B6-B5</f>
        <v>21</v>
      </c>
    </row>
    <row r="3" spans="1:2" ht="12.75">
      <c r="A3" t="s">
        <v>21</v>
      </c>
      <c r="B3" s="1">
        <f>B1+B2</f>
        <v>250000</v>
      </c>
    </row>
    <row r="4" spans="1:2" ht="12.75">
      <c r="A4" t="s">
        <v>15</v>
      </c>
      <c r="B4" s="9">
        <v>36203</v>
      </c>
    </row>
    <row r="5" spans="1:2" ht="12.75">
      <c r="A5" t="s">
        <v>16</v>
      </c>
      <c r="B5" s="9">
        <v>36234</v>
      </c>
    </row>
    <row r="6" spans="1:2" ht="12.75">
      <c r="A6" t="s">
        <v>18</v>
      </c>
      <c r="B6" s="9">
        <v>36255</v>
      </c>
    </row>
    <row r="7" spans="1:2" ht="12.75">
      <c r="A7" t="s">
        <v>17</v>
      </c>
      <c r="B7" s="2">
        <v>0.5</v>
      </c>
    </row>
    <row r="8" spans="1:2" ht="12.75">
      <c r="A8" t="s">
        <v>22</v>
      </c>
      <c r="B8" s="11">
        <v>360</v>
      </c>
    </row>
    <row r="9" spans="1:2" ht="12.75">
      <c r="A9" s="10" t="s">
        <v>30</v>
      </c>
      <c r="B9" s="10">
        <f>B1*(1+B7*E1/B8)+B2*(1+B7*E2/B8)</f>
        <v>261597.2222222222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B12" sqref="B12"/>
    </sheetView>
  </sheetViews>
  <sheetFormatPr defaultColWidth="9.00390625" defaultRowHeight="12.75"/>
  <cols>
    <col min="1" max="1" width="25.25390625" style="0" customWidth="1"/>
    <col min="2" max="2" width="9.625" style="0" bestFit="1" customWidth="1"/>
    <col min="5" max="5" width="14.375" style="0" customWidth="1"/>
  </cols>
  <sheetData>
    <row r="1" spans="1:5" ht="12.75">
      <c r="A1" t="s">
        <v>13</v>
      </c>
      <c r="B1" s="1">
        <v>100000</v>
      </c>
      <c r="D1" t="s">
        <v>27</v>
      </c>
      <c r="E1" s="12">
        <f>B8-B5</f>
        <v>78</v>
      </c>
    </row>
    <row r="2" spans="1:5" ht="12.75">
      <c r="A2" t="s">
        <v>14</v>
      </c>
      <c r="B2" s="1">
        <v>150000</v>
      </c>
      <c r="D2" t="s">
        <v>20</v>
      </c>
      <c r="E2" s="12">
        <f>B8-B6</f>
        <v>47</v>
      </c>
    </row>
    <row r="3" spans="1:5" ht="12.75">
      <c r="A3" t="s">
        <v>23</v>
      </c>
      <c r="B3" s="1">
        <v>200000</v>
      </c>
      <c r="D3" t="s">
        <v>28</v>
      </c>
      <c r="E3" s="12">
        <f>-(B8-B7)</f>
        <v>14</v>
      </c>
    </row>
    <row r="5" spans="1:2" ht="12.75">
      <c r="A5" t="s">
        <v>24</v>
      </c>
      <c r="B5" s="9">
        <v>36295</v>
      </c>
    </row>
    <row r="6" spans="1:2" ht="12.75">
      <c r="A6" t="s">
        <v>16</v>
      </c>
      <c r="B6" s="9">
        <v>36326</v>
      </c>
    </row>
    <row r="7" spans="1:2" ht="12.75">
      <c r="A7" t="s">
        <v>25</v>
      </c>
      <c r="B7" s="9">
        <v>36387</v>
      </c>
    </row>
    <row r="8" spans="1:2" ht="12.75">
      <c r="A8" t="s">
        <v>26</v>
      </c>
      <c r="B8" s="9">
        <v>36373</v>
      </c>
    </row>
    <row r="9" spans="1:2" ht="12.75">
      <c r="A9" t="s">
        <v>17</v>
      </c>
      <c r="B9" s="13">
        <v>0.8</v>
      </c>
    </row>
    <row r="10" spans="1:2" ht="12.75">
      <c r="A10" t="s">
        <v>29</v>
      </c>
      <c r="B10" s="14">
        <v>360</v>
      </c>
    </row>
    <row r="11" spans="1:2" ht="12.75">
      <c r="A11" t="s">
        <v>30</v>
      </c>
      <c r="B11" s="10">
        <f>B1*(1+B9*E1/B10)+B2*(1+B9*E2/B10)+B3*(1+B9*E3/B10)^(-1)</f>
        <v>476965.5172413793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B9" sqref="B9"/>
    </sheetView>
  </sheetViews>
  <sheetFormatPr defaultColWidth="9.00390625" defaultRowHeight="12.75"/>
  <cols>
    <col min="1" max="1" width="16.625" style="0" customWidth="1"/>
    <col min="2" max="2" width="12.125" style="0" customWidth="1"/>
    <col min="5" max="5" width="10.125" style="0" bestFit="1" customWidth="1"/>
  </cols>
  <sheetData>
    <row r="1" spans="1:5" ht="12.75">
      <c r="A1" t="s">
        <v>13</v>
      </c>
      <c r="B1">
        <v>1000</v>
      </c>
      <c r="D1" t="s">
        <v>27</v>
      </c>
      <c r="E1" s="12">
        <f>B7-B5</f>
        <v>56</v>
      </c>
    </row>
    <row r="2" spans="1:5" ht="12.75">
      <c r="A2" t="s">
        <v>14</v>
      </c>
      <c r="B2">
        <v>2000</v>
      </c>
      <c r="D2" t="s">
        <v>20</v>
      </c>
      <c r="E2" s="12">
        <f>B7-B6</f>
        <v>16</v>
      </c>
    </row>
    <row r="3" spans="1:5" ht="12.75">
      <c r="A3" t="s">
        <v>23</v>
      </c>
      <c r="B3">
        <v>5000</v>
      </c>
      <c r="D3" t="s">
        <v>28</v>
      </c>
      <c r="E3" s="12">
        <f>B7-B7</f>
        <v>0</v>
      </c>
    </row>
    <row r="4" spans="1:5" ht="12.75">
      <c r="A4" t="s">
        <v>31</v>
      </c>
      <c r="B4">
        <v>8000</v>
      </c>
      <c r="D4" t="s">
        <v>33</v>
      </c>
      <c r="E4">
        <f>(B1*E1+B2*E2+B3*E3)/(B1+B2+B3)</f>
        <v>11</v>
      </c>
    </row>
    <row r="5" spans="1:2" ht="12.75">
      <c r="A5" t="s">
        <v>24</v>
      </c>
      <c r="B5" s="9">
        <v>36596</v>
      </c>
    </row>
    <row r="6" spans="1:2" ht="12.75">
      <c r="A6" t="s">
        <v>16</v>
      </c>
      <c r="B6" s="9">
        <v>36636</v>
      </c>
    </row>
    <row r="7" spans="1:2" ht="12.75">
      <c r="A7" t="s">
        <v>25</v>
      </c>
      <c r="B7" s="9">
        <v>36652</v>
      </c>
    </row>
    <row r="8" ht="12.75">
      <c r="B8" s="8"/>
    </row>
    <row r="9" spans="1:2" ht="12.75">
      <c r="A9" t="s">
        <v>32</v>
      </c>
      <c r="B9" s="8">
        <f>B7-E4</f>
        <v>36641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B2" sqref="B2:C7"/>
    </sheetView>
  </sheetViews>
  <sheetFormatPr defaultColWidth="9.00390625" defaultRowHeight="12.75"/>
  <cols>
    <col min="1" max="1" width="21.375" style="0" customWidth="1"/>
    <col min="2" max="2" width="16.875" style="0" customWidth="1"/>
    <col min="3" max="3" width="21.375" style="0" customWidth="1"/>
    <col min="4" max="4" width="18.125" style="0" customWidth="1"/>
  </cols>
  <sheetData>
    <row r="1" spans="1:4" ht="51">
      <c r="A1" s="15" t="s">
        <v>37</v>
      </c>
      <c r="B1" s="15" t="s">
        <v>34</v>
      </c>
      <c r="C1" s="15" t="s">
        <v>35</v>
      </c>
      <c r="D1" s="15" t="s">
        <v>36</v>
      </c>
    </row>
    <row r="2" spans="1:4" ht="12.75">
      <c r="A2" s="17">
        <v>1</v>
      </c>
      <c r="B2" s="7">
        <f>FV(15%,1,,-1000000)</f>
        <v>1150000</v>
      </c>
      <c r="C2" s="18">
        <v>264236.91</v>
      </c>
      <c r="D2" s="7">
        <f>B2-C2</f>
        <v>885763.0900000001</v>
      </c>
    </row>
    <row r="3" spans="1:4" ht="12.75">
      <c r="A3" s="17">
        <v>2</v>
      </c>
      <c r="B3" s="7">
        <f>FV(15%,1,,-D2)</f>
        <v>1018627.5535</v>
      </c>
      <c r="C3" s="18">
        <v>264236.91</v>
      </c>
      <c r="D3" s="7">
        <f>B3-C3</f>
        <v>754390.6435</v>
      </c>
    </row>
    <row r="4" spans="1:4" ht="12.75">
      <c r="A4" s="17">
        <v>3</v>
      </c>
      <c r="B4" s="7">
        <f>FV(15%,1,,-D3)</f>
        <v>867549.240025</v>
      </c>
      <c r="C4" s="18">
        <v>264236.91</v>
      </c>
      <c r="D4" s="7">
        <f>B4-C4</f>
        <v>603312.330025</v>
      </c>
    </row>
    <row r="5" spans="1:4" ht="12.75">
      <c r="A5" s="17">
        <v>4</v>
      </c>
      <c r="B5" s="7">
        <f>FV(15%,1,,-D4)</f>
        <v>693809.17952875</v>
      </c>
      <c r="C5" s="18">
        <v>264236.91</v>
      </c>
      <c r="D5" s="7">
        <f>B5-C5</f>
        <v>429572.26952875004</v>
      </c>
    </row>
    <row r="6" spans="1:4" ht="12.75">
      <c r="A6" s="17">
        <v>5</v>
      </c>
      <c r="B6" s="7">
        <f>FV(15%,1,,-D5)</f>
        <v>494008.10995806253</v>
      </c>
      <c r="C6" s="18">
        <v>264236.91</v>
      </c>
      <c r="D6" s="7">
        <f>B6-C6</f>
        <v>229771.19995806256</v>
      </c>
    </row>
    <row r="7" spans="1:4" ht="12.75">
      <c r="A7" s="17">
        <v>6</v>
      </c>
      <c r="B7" s="7">
        <f>FV(15%,1,,-D6)</f>
        <v>264236.87995177193</v>
      </c>
      <c r="C7" s="18">
        <v>264236.91</v>
      </c>
      <c r="D7" s="7">
        <f>B7-C7</f>
        <v>-0.03004822804359719</v>
      </c>
    </row>
    <row r="11" spans="1:6" ht="63.75">
      <c r="A11" s="15" t="s">
        <v>37</v>
      </c>
      <c r="B11" s="15" t="s">
        <v>34</v>
      </c>
      <c r="C11" s="15" t="s">
        <v>35</v>
      </c>
      <c r="D11" s="15" t="s">
        <v>36</v>
      </c>
      <c r="E11" s="16" t="s">
        <v>38</v>
      </c>
      <c r="F11" s="16" t="s">
        <v>39</v>
      </c>
    </row>
    <row r="12" spans="1:6" ht="12.75">
      <c r="A12" s="17">
        <v>1</v>
      </c>
      <c r="B12" s="18">
        <v>1150000</v>
      </c>
      <c r="C12" s="18">
        <v>264236.91</v>
      </c>
      <c r="D12" s="18">
        <v>885763.09</v>
      </c>
      <c r="E12" s="18">
        <v>114236.91</v>
      </c>
      <c r="F12" s="18">
        <v>150000</v>
      </c>
    </row>
    <row r="13" spans="1:6" ht="12.75">
      <c r="A13" s="17">
        <v>2</v>
      </c>
      <c r="B13" s="18">
        <v>1018627.56</v>
      </c>
      <c r="C13" s="18">
        <v>264236.91</v>
      </c>
      <c r="D13" s="18">
        <v>754390.65</v>
      </c>
      <c r="E13" s="18">
        <v>131372.44</v>
      </c>
      <c r="F13" s="18">
        <v>132864.46</v>
      </c>
    </row>
    <row r="14" spans="1:6" ht="12.75">
      <c r="A14" s="17">
        <v>3</v>
      </c>
      <c r="B14" s="18">
        <v>867549.25</v>
      </c>
      <c r="C14" s="18">
        <v>264236.91</v>
      </c>
      <c r="D14" s="18">
        <v>603312.34</v>
      </c>
      <c r="E14" s="18">
        <v>151078.31</v>
      </c>
      <c r="F14" s="18">
        <v>113158.6</v>
      </c>
    </row>
    <row r="15" spans="1:6" ht="12.75">
      <c r="A15" s="17">
        <v>4</v>
      </c>
      <c r="B15" s="18">
        <v>693809.19</v>
      </c>
      <c r="C15" s="18">
        <v>264236.91</v>
      </c>
      <c r="D15" s="18">
        <v>429572.29</v>
      </c>
      <c r="E15" s="18">
        <v>173740.06</v>
      </c>
      <c r="F15" s="18">
        <v>90496.85</v>
      </c>
    </row>
    <row r="16" spans="1:6" ht="12.75">
      <c r="A16" s="17">
        <v>5</v>
      </c>
      <c r="B16" s="18">
        <v>494008.13</v>
      </c>
      <c r="C16" s="18">
        <v>264236.91</v>
      </c>
      <c r="D16" s="18">
        <v>229771.22</v>
      </c>
      <c r="E16" s="18">
        <v>199801.06</v>
      </c>
      <c r="F16" s="18">
        <v>64435.84</v>
      </c>
    </row>
    <row r="17" spans="1:6" ht="12.75">
      <c r="A17" s="17">
        <v>6</v>
      </c>
      <c r="B17" s="18">
        <v>264236.91</v>
      </c>
      <c r="C17" s="18">
        <v>264236.91</v>
      </c>
      <c r="D17" s="18">
        <v>0</v>
      </c>
      <c r="E17" s="18">
        <v>229771.22</v>
      </c>
      <c r="F17" s="18">
        <v>34465.68</v>
      </c>
    </row>
    <row r="19" ht="12.75">
      <c r="A19" t="s">
        <v>40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2011-04-23T11:40:03Z</dcterms:created>
  <dcterms:modified xsi:type="dcterms:W3CDTF">2011-04-23T15:20:48Z</dcterms:modified>
  <cp:category/>
  <cp:version/>
  <cp:contentType/>
  <cp:contentStatus/>
</cp:coreProperties>
</file>